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8930" windowHeight="9720" activeTab="0"/>
  </bookViews>
  <sheets>
    <sheet name="Sheet1" sheetId="1" r:id="rId1"/>
    <sheet name="Sheet2" sheetId="2" r:id="rId2"/>
    <sheet name="Sheet3" sheetId="3" r:id="rId3"/>
  </sheets>
  <definedNames>
    <definedName name="Children.27s_benefits" localSheetId="0">'Sheet1'!$C$52</definedName>
    <definedName name="Disability" localSheetId="0">'Sheet1'!$C$56</definedName>
    <definedName name="_xlnm.Print_Area" localSheetId="0">'Sheet1'!$B$1:$N$9</definedName>
    <definedName name="Widow.27s_benefits" localSheetId="0">'Sheet1'!$C$48</definedName>
  </definedNames>
  <calcPr fullCalcOnLoad="1"/>
</workbook>
</file>

<file path=xl/sharedStrings.xml><?xml version="1.0" encoding="utf-8"?>
<sst xmlns="http://schemas.openxmlformats.org/spreadsheetml/2006/main" count="35" uniqueCount="35">
  <si>
    <t xml:space="preserve">Calculating Social Security Benefits </t>
  </si>
  <si>
    <t>Bracket</t>
  </si>
  <si>
    <t>Percent Return</t>
  </si>
  <si>
    <t>90% on first $606 AIMI</t>
  </si>
  <si>
    <t>32% on $607 through $3,653 of AIMI</t>
  </si>
  <si>
    <t>15% over $3,653</t>
  </si>
  <si>
    <t>Estimating Average Salary</t>
  </si>
  <si>
    <t xml:space="preserve">                     Rather than adding 35 years and dividing by 35 will take Person A, B, and C's first and last years salary and divide by two.</t>
  </si>
  <si>
    <t xml:space="preserve">Person's </t>
  </si>
  <si>
    <t>Person's</t>
  </si>
  <si>
    <t xml:space="preserve">         Amount Received from Bracket</t>
  </si>
  <si>
    <t xml:space="preserve">            Yearly Benefit</t>
  </si>
  <si>
    <t xml:space="preserve">Loss </t>
  </si>
  <si>
    <t>Person</t>
  </si>
  <si>
    <t>Smallest Salary</t>
  </si>
  <si>
    <t>Largest Salary</t>
  </si>
  <si>
    <t>AIME</t>
  </si>
  <si>
    <t>Total</t>
  </si>
  <si>
    <t>% Return on Median Salary</t>
  </si>
  <si>
    <t>A</t>
  </si>
  <si>
    <t>B</t>
  </si>
  <si>
    <t>C</t>
  </si>
  <si>
    <t>Analysis</t>
  </si>
  <si>
    <t>Person C paid in three times what person A put in. Person C only got about twice as much as person A.</t>
  </si>
  <si>
    <t>Estimated</t>
  </si>
  <si>
    <t>Average Sal</t>
  </si>
  <si>
    <t>34% of AIME</t>
  </si>
  <si>
    <t>Retirement Benefits</t>
  </si>
  <si>
    <t>If everyone receive the same 34.45%, the loss would be extreemly hard on Person A and very hard on person B.</t>
  </si>
  <si>
    <t>Exectutive Summary</t>
  </si>
  <si>
    <t xml:space="preserve">Spouse, Widow, Children and disability benefits help those with families.  </t>
  </si>
  <si>
    <t>Median income people receive a monthly pension equal to about 43% of their Average Indexed Monthly Earnings (AIME).</t>
  </si>
  <si>
    <t>High income people receive a monthly pension equal to about 34% of their Average Indexed Monthly Earnings (AIME).</t>
  </si>
  <si>
    <t>EstimatedPension</t>
  </si>
  <si>
    <t>Low income people receive a monthly pension equal to about 53% of their Average Indexed Monthly Earnings (AIME ie inflation).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</si>
</sst>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_);_(&quot;$&quot;* \(#,##0\);_(&quot;$&quot;* &quot;-&quot;??_);_(@_)"/>
    <numFmt numFmtId="168" formatCode="_(* #,##0_);_(* \(#,##0\);_(* &quot;-&quot;??_);_(@_)"/>
    <numFmt numFmtId="169" formatCode="0.0%"/>
    <numFmt numFmtId="170" formatCode="_(* #,##0.0000_);_(* \(#,##0.0000\);_(* &quot;-&quot;????_);_(@_)"/>
  </numFmts>
  <fonts count="8">
    <font>
      <sz val="10"/>
      <name val="Arial"/>
      <family val="0"/>
    </font>
    <font>
      <u val="single"/>
      <sz val="10"/>
      <color indexed="12"/>
      <name val="Arial"/>
      <family val="0"/>
    </font>
    <font>
      <u val="single"/>
      <sz val="10"/>
      <color indexed="20"/>
      <name val="Arial"/>
      <family val="0"/>
    </font>
    <font>
      <sz val="18"/>
      <color indexed="10"/>
      <name val="Arial"/>
      <family val="2"/>
    </font>
    <font>
      <b/>
      <sz val="10"/>
      <name val="Arial"/>
      <family val="2"/>
    </font>
    <font>
      <b/>
      <sz val="14"/>
      <color indexed="10"/>
      <name val="Arial"/>
      <family val="2"/>
    </font>
    <font>
      <b/>
      <sz val="10"/>
      <color indexed="10"/>
      <name val="Arial"/>
      <family val="2"/>
    </font>
    <font>
      <b/>
      <sz val="12"/>
      <name val="Arial"/>
      <family val="2"/>
    </font>
  </fonts>
  <fills count="3">
    <fill>
      <patternFill/>
    </fill>
    <fill>
      <patternFill patternType="gray125"/>
    </fill>
    <fill>
      <patternFill patternType="solid">
        <fgColor indexed="43"/>
        <bgColor indexed="64"/>
      </patternFill>
    </fill>
  </fills>
  <borders count="1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4" fillId="2" borderId="5"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2" xfId="0" applyFill="1" applyBorder="1" applyAlignment="1">
      <alignment/>
    </xf>
    <xf numFmtId="0" fontId="5" fillId="2" borderId="2" xfId="0" applyFont="1" applyFill="1" applyBorder="1" applyAlignment="1">
      <alignment/>
    </xf>
    <xf numFmtId="0" fontId="0" fillId="2" borderId="5" xfId="0" applyFill="1" applyBorder="1" applyAlignment="1">
      <alignment/>
    </xf>
    <xf numFmtId="0" fontId="0" fillId="2" borderId="7" xfId="0" applyFill="1" applyBorder="1" applyAlignment="1">
      <alignment/>
    </xf>
    <xf numFmtId="0" fontId="4" fillId="2" borderId="7" xfId="0" applyFont="1" applyFill="1" applyBorder="1" applyAlignment="1">
      <alignment horizontal="center"/>
    </xf>
    <xf numFmtId="0" fontId="4" fillId="2" borderId="0" xfId="0" applyFont="1" applyFill="1" applyAlignment="1">
      <alignment/>
    </xf>
    <xf numFmtId="0" fontId="4" fillId="2" borderId="0" xfId="0" applyFont="1" applyFill="1" applyAlignment="1">
      <alignment horizontal="center"/>
    </xf>
    <xf numFmtId="0" fontId="4" fillId="2" borderId="8" xfId="0" applyFont="1" applyFill="1" applyBorder="1" applyAlignment="1">
      <alignment horizontal="center"/>
    </xf>
    <xf numFmtId="0" fontId="4" fillId="2" borderId="8" xfId="0" applyFont="1" applyFill="1" applyBorder="1" applyAlignment="1">
      <alignment/>
    </xf>
    <xf numFmtId="0" fontId="4" fillId="2" borderId="7" xfId="0" applyFont="1" applyFill="1" applyBorder="1" applyAlignment="1">
      <alignment/>
    </xf>
    <xf numFmtId="0" fontId="0" fillId="2" borderId="8" xfId="0" applyFill="1" applyBorder="1" applyAlignment="1">
      <alignment/>
    </xf>
    <xf numFmtId="0" fontId="4" fillId="2" borderId="9" xfId="0" applyFont="1" applyFill="1" applyBorder="1" applyAlignment="1">
      <alignment/>
    </xf>
    <xf numFmtId="167" fontId="0" fillId="2" borderId="7" xfId="17" applyNumberFormat="1" applyFill="1" applyBorder="1" applyAlignment="1">
      <alignment horizontal="center"/>
    </xf>
    <xf numFmtId="0" fontId="0" fillId="2" borderId="0" xfId="0" applyFill="1" applyAlignment="1">
      <alignment/>
    </xf>
    <xf numFmtId="167" fontId="0" fillId="2" borderId="0" xfId="17" applyNumberFormat="1" applyFill="1" applyAlignment="1">
      <alignment horizontal="center"/>
    </xf>
    <xf numFmtId="167" fontId="0" fillId="2" borderId="8" xfId="17" applyNumberFormat="1" applyFill="1" applyBorder="1" applyAlignment="1">
      <alignment horizontal="center"/>
    </xf>
    <xf numFmtId="167" fontId="0" fillId="2" borderId="8" xfId="17" applyNumberFormat="1" applyFill="1" applyBorder="1" applyAlignment="1">
      <alignment horizontal="left"/>
    </xf>
    <xf numFmtId="1" fontId="0" fillId="2" borderId="0" xfId="0" applyNumberFormat="1" applyFill="1" applyAlignment="1">
      <alignment horizontal="center"/>
    </xf>
    <xf numFmtId="167" fontId="0" fillId="2" borderId="8" xfId="17" applyNumberFormat="1" applyFill="1" applyBorder="1" applyAlignment="1">
      <alignment/>
    </xf>
    <xf numFmtId="167" fontId="6" fillId="2" borderId="0" xfId="17" applyNumberFormat="1" applyFont="1" applyFill="1" applyAlignment="1">
      <alignment/>
    </xf>
    <xf numFmtId="44" fontId="0" fillId="2" borderId="8" xfId="17" applyFill="1" applyBorder="1" applyAlignment="1">
      <alignment/>
    </xf>
    <xf numFmtId="168" fontId="0" fillId="2" borderId="8" xfId="0" applyNumberFormat="1" applyFill="1" applyBorder="1" applyAlignment="1">
      <alignment/>
    </xf>
    <xf numFmtId="167" fontId="0" fillId="2" borderId="7" xfId="17" applyNumberFormat="1" applyFill="1" applyBorder="1" applyAlignment="1">
      <alignment/>
    </xf>
    <xf numFmtId="167" fontId="0" fillId="2" borderId="0" xfId="17" applyNumberFormat="1" applyFill="1" applyAlignment="1">
      <alignment/>
    </xf>
    <xf numFmtId="0" fontId="4" fillId="2" borderId="4" xfId="0" applyFont="1" applyFill="1" applyBorder="1" applyAlignment="1">
      <alignment horizontal="center"/>
    </xf>
    <xf numFmtId="167" fontId="0" fillId="2" borderId="4" xfId="17" applyNumberFormat="1" applyFill="1" applyBorder="1" applyAlignment="1">
      <alignment/>
    </xf>
    <xf numFmtId="167" fontId="0" fillId="2" borderId="5" xfId="17" applyNumberFormat="1" applyFill="1" applyBorder="1" applyAlignment="1">
      <alignment/>
    </xf>
    <xf numFmtId="167" fontId="0" fillId="2" borderId="6" xfId="17" applyNumberFormat="1" applyFill="1" applyBorder="1" applyAlignment="1">
      <alignment horizontal="center"/>
    </xf>
    <xf numFmtId="167" fontId="0" fillId="2" borderId="6" xfId="17" applyNumberFormat="1" applyFill="1" applyBorder="1" applyAlignment="1">
      <alignment horizontal="left"/>
    </xf>
    <xf numFmtId="1" fontId="0" fillId="2" borderId="5" xfId="0" applyNumberFormat="1" applyFill="1" applyBorder="1" applyAlignment="1">
      <alignment horizontal="center"/>
    </xf>
    <xf numFmtId="167" fontId="0" fillId="2" borderId="6" xfId="17" applyNumberFormat="1" applyFill="1" applyBorder="1" applyAlignment="1">
      <alignment/>
    </xf>
    <xf numFmtId="167" fontId="6" fillId="2" borderId="5" xfId="17" applyNumberFormat="1" applyFont="1" applyFill="1" applyBorder="1" applyAlignment="1">
      <alignment/>
    </xf>
    <xf numFmtId="44" fontId="0" fillId="2" borderId="6" xfId="17" applyFill="1" applyBorder="1" applyAlignment="1">
      <alignment/>
    </xf>
    <xf numFmtId="168" fontId="0" fillId="2" borderId="6" xfId="0" applyNumberFormat="1" applyFill="1" applyBorder="1" applyAlignment="1">
      <alignment/>
    </xf>
    <xf numFmtId="0" fontId="7" fillId="0" borderId="0" xfId="0" applyFont="1" applyAlignment="1">
      <alignment/>
    </xf>
    <xf numFmtId="0" fontId="4" fillId="0" borderId="0" xfId="0" applyFont="1" applyAlignment="1">
      <alignment/>
    </xf>
    <xf numFmtId="169" fontId="0" fillId="2" borderId="0" xfId="21" applyNumberFormat="1" applyFill="1" applyAlignment="1">
      <alignment/>
    </xf>
    <xf numFmtId="169" fontId="6" fillId="2" borderId="5" xfId="21" applyNumberFormat="1" applyFont="1" applyFill="1" applyBorder="1" applyAlignment="1">
      <alignment/>
    </xf>
    <xf numFmtId="167" fontId="6" fillId="0" borderId="0" xfId="17"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19050</xdr:rowOff>
    </xdr:from>
    <xdr:to>
      <xdr:col>12</xdr:col>
      <xdr:colOff>371475</xdr:colOff>
      <xdr:row>19</xdr:row>
      <xdr:rowOff>114300</xdr:rowOff>
    </xdr:to>
    <xdr:sp>
      <xdr:nvSpPr>
        <xdr:cNvPr id="1" name="Rectangle 4"/>
        <xdr:cNvSpPr>
          <a:spLocks/>
        </xdr:cNvSpPr>
      </xdr:nvSpPr>
      <xdr:spPr>
        <a:xfrm>
          <a:off x="609600" y="2105025"/>
          <a:ext cx="6753225" cy="1390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Average Indexed Monthly Earnings</a:t>
          </a:r>
          <a:r>
            <a:rPr lang="en-US" cap="none" sz="1000" b="0" i="0" u="none" baseline="0">
              <a:latin typeface="Arial"/>
              <a:ea typeface="Arial"/>
              <a:cs typeface="Arial"/>
            </a:rPr>
            <a:t>
First, a worker's 35 highest-earning years are indexed to wage growth, up to the year the worker turns age 60. These wage-indexed annual earnings are then averaged (divided by 35 years), and divided by 12 months, to get a monthly amount. The result is called the </a:t>
          </a:r>
          <a:r>
            <a:rPr lang="en-US" cap="none" sz="1000" b="1" i="0" u="none" baseline="0">
              <a:latin typeface="Arial"/>
              <a:ea typeface="Arial"/>
              <a:cs typeface="Arial"/>
            </a:rPr>
            <a:t>Average Indexed Monthly Earnings (AIME)</a:t>
          </a:r>
          <a:r>
            <a:rPr lang="en-US" cap="none" sz="1000" b="0" i="0" u="none" baseline="0">
              <a:latin typeface="Arial"/>
              <a:ea typeface="Arial"/>
              <a:cs typeface="Arial"/>
            </a:rPr>
            <a:t>. The AIME expresses a worker's lifetime earnings in terms of today's wage levels. 
From http://www.aarp.org/research/socialsecurity/benefits/aresearch-import-354-FS59R.html#THIRD</a:t>
          </a:r>
        </a:p>
      </xdr:txBody>
    </xdr:sp>
    <xdr:clientData/>
  </xdr:twoCellAnchor>
  <xdr:twoCellAnchor>
    <xdr:from>
      <xdr:col>2</xdr:col>
      <xdr:colOff>180975</xdr:colOff>
      <xdr:row>40</xdr:row>
      <xdr:rowOff>38100</xdr:rowOff>
    </xdr:from>
    <xdr:to>
      <xdr:col>24</xdr:col>
      <xdr:colOff>561975</xdr:colOff>
      <xdr:row>100</xdr:row>
      <xdr:rowOff>76200</xdr:rowOff>
    </xdr:to>
    <xdr:sp>
      <xdr:nvSpPr>
        <xdr:cNvPr id="2" name="Rectangle 7"/>
        <xdr:cNvSpPr>
          <a:spLocks/>
        </xdr:cNvSpPr>
      </xdr:nvSpPr>
      <xdr:spPr>
        <a:xfrm>
          <a:off x="790575" y="6953250"/>
          <a:ext cx="14678025" cy="975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Spouse's benefit</a:t>
          </a:r>
          <a:r>
            <a:rPr lang="en-US" cap="none" sz="1000" b="0" i="0" u="none" baseline="0">
              <a:latin typeface="Arial"/>
              <a:ea typeface="Arial"/>
              <a:cs typeface="Arial"/>
            </a:rPr>
            <a:t>
Any current spouse is eligible, and divorced or former spouses are eligible generally if the marriage lasts for at least 10 years. (State marriages of same sex couples are not recognized by OASDI for spousal benefits because the federal DOMA law excludes them for federal recognition.) While it is arithmetically possible for one worker to generate spousal benefits for up to five of his/her spouses that he/she may have, each must be in succession after a proper divorce for each after a marriage of at least ten years. Because age 70 is the latest retirement age, and because no state recognizes marriage before teenage years, there are no more than 5 successive spousal benefits in ten-year intervals. This spousal retirement benefit is half the PIA of the worker; this is different from the spousal survivor benefit, which is the full PIA. The benefit is the product of the PIA, times one half, times the early-retirement factor if the spouse is younger than normal retirement age. There is no increase for starting spousal benefits after normal retirement age. This can occur if there is a married couple in which the younger person is the only worker and is more than 5 years younger. Only after the worker applies for retirement benefits may the non-working spouse apply for spousal retirement benefits.
Note that, since the passage of the Senior Citizens' Freedom to Work Act, in 2000, the spouse and children of a worker who has reached normal retirement age can receive benefits on the worker's record whether the worker is receiving benefits or not. Thus a worker can delay retirement without affecting spousal and children's benefits. The worker may have to begin receipt of benefits, to allow the spousal/children's benefits to begin, and then subsequently suspend his/her own benefits in order to continue the postponement of benefits in exchange for an increased benefit amount. [citation needed]
</a:t>
          </a:r>
          <a:r>
            <a:rPr lang="en-US" cap="none" sz="1000" b="1" i="0" u="none" baseline="0">
              <a:latin typeface="Arial"/>
              <a:ea typeface="Arial"/>
              <a:cs typeface="Arial"/>
            </a:rPr>
            <a:t>Widow's benefits</a:t>
          </a:r>
          <a:r>
            <a:rPr lang="en-US" cap="none" sz="1000" b="0" i="0" u="none" baseline="0">
              <a:latin typeface="Arial"/>
              <a:ea typeface="Arial"/>
              <a:cs typeface="Arial"/>
            </a:rPr>
            <a:t>
If a worker covered by Social Security dies, a surviving spouse can receive survivors' benefits. In some instances, survivors' benefits are available even to a divorced spouse. A father or mother with minor or disabled children in his or her care can receive benefits which are not actuarially reduced. The earliest age for a nondisabled widow(er)'s benefit is age 60. The benefit is equal to the worker's full retirement benefit for spouses who are at, or older than, normal retirement age. If the surviving spouse starts benefits before normal retirement age, there is an actuarial reduction. If the worker earned delayed retirement credits by waiting to start benefits after their normal retirement age, the surviving spouse will have those credits applied to their benefit. [69]
</a:t>
          </a:r>
          <a:r>
            <a:rPr lang="en-US" cap="none" sz="1000" b="1" i="0" u="none" baseline="0">
              <a:latin typeface="Arial"/>
              <a:ea typeface="Arial"/>
              <a:cs typeface="Arial"/>
            </a:rPr>
            <a:t>Children's benefits</a:t>
          </a:r>
          <a:r>
            <a:rPr lang="en-US" cap="none" sz="1000" b="0" i="0" u="none" baseline="0">
              <a:latin typeface="Arial"/>
              <a:ea typeface="Arial"/>
              <a:cs typeface="Arial"/>
            </a:rPr>
            <a:t>
Children of a retired, disabled or deceased worker receive benefits as a "dependent" or "survivor" if they are under the age of 18, or between 18 and 19 and have not yet graduated from high school, or are over the age of 18 and were disabled before the age of 22.[69]
</a:t>
          </a:r>
          <a:r>
            <a:rPr lang="en-US" cap="none" sz="1000" b="1" i="0" u="none" baseline="0">
              <a:latin typeface="Arial"/>
              <a:ea typeface="Arial"/>
              <a:cs typeface="Arial"/>
            </a:rPr>
            <a:t>Disability</a:t>
          </a:r>
          <a:r>
            <a:rPr lang="en-US" cap="none" sz="1000" b="0" i="0" u="none" baseline="0">
              <a:latin typeface="Arial"/>
              <a:ea typeface="Arial"/>
              <a:cs typeface="Arial"/>
            </a:rPr>
            <a:t>
This article or section is missing citations or needs footnotes.
Using inline citations helps guard against copyright violations and factual inaccuracies. (November 2007)
A worker who has worked long enough and recently enough (based on "quarters of coverage" within the recent past) to be covered can receive disability benefits. These benefits start after five full calendar months of disability, regardless of his or her age. The eligibility formula requires a certain number of credits (based on earnings) to have been earned overall, and a certain number within the ten years immediately preceding the disability, but with more-lenient provisions for younger workers who become disabled before having had a chance to compile a long earnings history.
The worker must be unable to continue in his or her previous job and unable to adjust to other work, with age, education, and work experience taken into account; furthermore, the disability must be long-term, lasting 12 months, expected to last 12 months, resulting in death, or expected to result in death.[70] As with the retirement benefit, the amount of the disability benefit payable depends on the worker's age and record of covered earnings.
Supplemental Security Income (SSI) uses the same disability criteria as the insured social security disability program, but SSI is not based upon insurance coverage. Instead, a system of means-testing is used to determine whether the claimants' income and net worth fall below certain income and asset thresholds.
Severely disabled children may qualify for SSI. Standards for child disability are different from those for adults.
Disability determination at the Social Security Administration has created the largest system of administrative courts in the United States. Depending on the state of residence, a claimant whose initial application for benefits is denied can request reconsideration or a hearing before an Administrative Law Judge. Such hearings sometimes involve participation of a vocational expert (VE) or medical expert (ME), both independent, unbiased witnesses, as called upon by the ALJ.
Reconsideration involves a re-examination of the evidence, and the opportunity for a hearing before a (non-Attorney at law) disability hearing officer. The hearing officer then issues a decision in writing, providing justification for his/her finding. If the claimant is denied at the reconsideration stage, (s)he may request a hearing before an Administrative Law Judge. In some states, SSA has implemented a pilot program that eliminates the reconsideration step and allows claimants to appeal an initial denial directly to an Administrative Law Judge.
Because the number of applications for Social Security is very large (approximately 650,000 applications per year), the number of hearings requested by claimants often exceeds the capacity of Administrative Law Judges. The number of hearings requested and availability of Administrative Law Judges varies geographically across the United States. In some areas of the country, it is possible for a claimant to have a hearing with an Administrative Law Judge within 90 days of his/her request. In other areas, waiting times of 18 months are not uncommon.
After the hearing, the Administrative Law Judge (ALJ) issues a decision in writing. The decision can be Fully Favorable (the ALJ finds the claimant disabled as of the date that (s) he alleges in the application through the present), Partially Favorable (the ALJ finds the claimant disabled at some point, but not as of the date alleged in the application; OR the ALJ finds that the claimant was disabled but has improved), or Unfavorable (the ALJ finds that the claimant was not disabled at all). Claimants can appeal Partially Favorable and Unfavorable decisions to Social Security's Appeals Council, which is in Virginia. The Appeals Council does not hold hearings; it accepts written briefs. Response time from the Appeals Council can range from 12 weeks to more than 3 years.
If the claimant disagrees with the Appeals Council's decision, (s)he can appeal the case in the federal district court for his/her jurisdiction. As in most federal court cases, an unfavorable district court decision can be appealed to the appropriate appellate circuit court, and an unfavorable appellate court decision can be appealed to the United States Supreme Court.</a:t>
          </a:r>
        </a:p>
      </xdr:txBody>
    </xdr:sp>
    <xdr:clientData/>
  </xdr:twoCellAnchor>
  <xdr:twoCellAnchor>
    <xdr:from>
      <xdr:col>5</xdr:col>
      <xdr:colOff>0</xdr:colOff>
      <xdr:row>101</xdr:row>
      <xdr:rowOff>114300</xdr:rowOff>
    </xdr:from>
    <xdr:to>
      <xdr:col>12</xdr:col>
      <xdr:colOff>57150</xdr:colOff>
      <xdr:row>108</xdr:row>
      <xdr:rowOff>19050</xdr:rowOff>
    </xdr:to>
    <xdr:sp>
      <xdr:nvSpPr>
        <xdr:cNvPr id="3" name="Rectangle 8"/>
        <xdr:cNvSpPr>
          <a:spLocks/>
        </xdr:cNvSpPr>
      </xdr:nvSpPr>
      <xdr:spPr>
        <a:xfrm>
          <a:off x="2428875" y="16906875"/>
          <a:ext cx="4619625" cy="10382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Editorial:</a:t>
          </a:r>
          <a:r>
            <a:rPr lang="en-US" cap="none" sz="1000" b="0" i="0" u="none" baseline="0">
              <a:latin typeface="Arial"/>
              <a:ea typeface="Arial"/>
              <a:cs typeface="Arial"/>
            </a:rPr>
            <a:t> Many people are not happy with the return on social security. I am not one of them even though I am Person C, the spoucs, widow, and children benefits never applied to me, and I was fortunate enough to not need disability.
Why, because I recognize that there are not enough good investments for the fund to be invested in stocks and we seem to through a long melt down in the stock market every twenty years.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R40"/>
  <sheetViews>
    <sheetView tabSelected="1" workbookViewId="0" topLeftCell="B1">
      <pane xSplit="27735" topLeftCell="L2" activePane="topLeft" state="split"/>
      <selection pane="topLeft" activeCell="C5" sqref="C5"/>
      <selection pane="topRight" activeCell="L17" sqref="L17"/>
    </sheetView>
  </sheetViews>
  <sheetFormatPr defaultColWidth="9.140625" defaultRowHeight="12.75"/>
  <cols>
    <col min="1" max="1" width="0" style="0" hidden="1" customWidth="1"/>
    <col min="3" max="3" width="7.140625" style="0" customWidth="1"/>
    <col min="4" max="4" width="14.28125" style="0" customWidth="1"/>
    <col min="5" max="5" width="5.8515625" style="0" customWidth="1"/>
    <col min="6" max="6" width="11.140625" style="0" customWidth="1"/>
    <col min="7" max="7" width="5.8515625" style="0" customWidth="1"/>
    <col min="8" max="8" width="12.421875" style="0" customWidth="1"/>
    <col min="9" max="9" width="11.00390625" style="0" customWidth="1"/>
    <col min="10" max="10" width="10.00390625" style="0" customWidth="1"/>
    <col min="11" max="11" width="8.8515625" style="0" customWidth="1"/>
    <col min="13" max="13" width="11.421875" style="0" customWidth="1"/>
    <col min="14" max="14" width="16.8515625" style="0" customWidth="1"/>
    <col min="16" max="16" width="4.57421875" style="0" customWidth="1"/>
    <col min="17" max="17" width="11.57421875" style="0" customWidth="1"/>
    <col min="18" max="18" width="9.421875" style="0" customWidth="1"/>
    <col min="19" max="19" width="9.28125" style="0" customWidth="1"/>
    <col min="20" max="20" width="9.8515625" style="0" customWidth="1"/>
  </cols>
  <sheetData>
    <row r="2" spans="6:10" ht="23.25">
      <c r="F2" s="1" t="s">
        <v>0</v>
      </c>
      <c r="G2" s="1"/>
      <c r="H2" s="1"/>
      <c r="I2" s="1"/>
      <c r="J2" s="1"/>
    </row>
    <row r="4" spans="3:14" ht="15.75">
      <c r="C4" s="44" t="s">
        <v>29</v>
      </c>
      <c r="D4" s="44"/>
      <c r="N4" t="s">
        <v>33</v>
      </c>
    </row>
    <row r="5" spans="3:14" ht="12.75">
      <c r="C5" t="s">
        <v>34</v>
      </c>
      <c r="N5" s="48">
        <f>N35</f>
        <v>10619.039999999999</v>
      </c>
    </row>
    <row r="6" spans="3:14" ht="12.75">
      <c r="C6" t="s">
        <v>31</v>
      </c>
      <c r="N6" s="48">
        <f>N36</f>
        <v>17016.48</v>
      </c>
    </row>
    <row r="7" spans="3:14" ht="12.75">
      <c r="C7" t="s">
        <v>32</v>
      </c>
      <c r="N7" s="48">
        <f>N37</f>
        <v>20669.88</v>
      </c>
    </row>
    <row r="8" ht="12.75">
      <c r="C8" t="s">
        <v>30</v>
      </c>
    </row>
    <row r="10" spans="3:10" ht="23.25">
      <c r="C10" s="45" t="s">
        <v>27</v>
      </c>
      <c r="D10" s="45"/>
      <c r="E10" s="45"/>
      <c r="F10" s="1"/>
      <c r="G10" s="1"/>
      <c r="H10" s="1"/>
      <c r="I10" s="1"/>
      <c r="J10" s="1"/>
    </row>
    <row r="23" ht="13.5" thickBot="1"/>
    <row r="24" spans="3:7" ht="12.75">
      <c r="C24" s="3" t="s">
        <v>1</v>
      </c>
      <c r="D24" s="4" t="s">
        <v>2</v>
      </c>
      <c r="E24" s="4"/>
      <c r="F24" s="10"/>
      <c r="G24" s="5"/>
    </row>
    <row r="25" spans="3:7" ht="12.75">
      <c r="C25" s="14">
        <v>1</v>
      </c>
      <c r="D25" s="23" t="s">
        <v>3</v>
      </c>
      <c r="E25" s="23"/>
      <c r="F25" s="23"/>
      <c r="G25" s="20"/>
    </row>
    <row r="26" spans="3:7" ht="12.75">
      <c r="C26" s="14"/>
      <c r="D26" s="23"/>
      <c r="E26" s="23"/>
      <c r="F26" s="23"/>
      <c r="G26" s="20"/>
    </row>
    <row r="27" spans="3:7" ht="12.75">
      <c r="C27" s="14">
        <v>2</v>
      </c>
      <c r="D27" s="23" t="s">
        <v>4</v>
      </c>
      <c r="E27" s="23"/>
      <c r="F27" s="23"/>
      <c r="G27" s="20"/>
    </row>
    <row r="28" spans="3:7" ht="12.75">
      <c r="C28" s="14"/>
      <c r="D28" s="23"/>
      <c r="E28" s="23"/>
      <c r="F28" s="23"/>
      <c r="G28" s="20"/>
    </row>
    <row r="29" spans="3:7" ht="13.5" thickBot="1">
      <c r="C29" s="34">
        <v>3</v>
      </c>
      <c r="D29" s="12" t="s">
        <v>5</v>
      </c>
      <c r="E29" s="12"/>
      <c r="F29" s="12"/>
      <c r="G29" s="8"/>
    </row>
    <row r="30" ht="13.5" thickBot="1">
      <c r="E30" s="2"/>
    </row>
    <row r="31" spans="3:18" ht="18">
      <c r="C31" s="9"/>
      <c r="D31" s="10"/>
      <c r="E31" s="10"/>
      <c r="F31" s="10"/>
      <c r="G31" s="11" t="s">
        <v>6</v>
      </c>
      <c r="H31" s="11"/>
      <c r="I31" s="11"/>
      <c r="J31" s="11"/>
      <c r="K31" s="10"/>
      <c r="L31" s="10"/>
      <c r="M31" s="10"/>
      <c r="N31" s="10"/>
      <c r="O31" s="10"/>
      <c r="P31" s="10"/>
      <c r="Q31" s="5"/>
      <c r="R31" s="5"/>
    </row>
    <row r="32" spans="3:18" ht="13.5" thickBot="1">
      <c r="C32" s="6"/>
      <c r="D32" s="7" t="s">
        <v>7</v>
      </c>
      <c r="E32" s="7"/>
      <c r="F32" s="7"/>
      <c r="G32" s="7"/>
      <c r="H32" s="7"/>
      <c r="I32" s="7"/>
      <c r="J32" s="7"/>
      <c r="K32" s="7"/>
      <c r="L32" s="7"/>
      <c r="M32" s="7"/>
      <c r="N32" s="12"/>
      <c r="O32" s="12"/>
      <c r="P32" s="12"/>
      <c r="Q32" s="8"/>
      <c r="R32" s="8"/>
    </row>
    <row r="33" spans="3:18" ht="12.75">
      <c r="C33" s="13"/>
      <c r="D33" s="14" t="s">
        <v>8</v>
      </c>
      <c r="E33" s="15"/>
      <c r="F33" s="16" t="s">
        <v>9</v>
      </c>
      <c r="G33" s="15"/>
      <c r="H33" s="17" t="s">
        <v>24</v>
      </c>
      <c r="I33" s="18"/>
      <c r="J33" s="19" t="s">
        <v>10</v>
      </c>
      <c r="K33" s="15"/>
      <c r="L33" s="15"/>
      <c r="M33" s="20"/>
      <c r="N33" s="19" t="s">
        <v>11</v>
      </c>
      <c r="O33" s="15"/>
      <c r="P33" s="18"/>
      <c r="Q33" s="18" t="s">
        <v>26</v>
      </c>
      <c r="R33" s="17" t="s">
        <v>12</v>
      </c>
    </row>
    <row r="34" spans="3:18" ht="12.75">
      <c r="C34" s="14" t="s">
        <v>13</v>
      </c>
      <c r="D34" s="14" t="s">
        <v>14</v>
      </c>
      <c r="E34" s="16"/>
      <c r="F34" s="16" t="s">
        <v>15</v>
      </c>
      <c r="G34" s="16"/>
      <c r="H34" s="17" t="s">
        <v>25</v>
      </c>
      <c r="I34" s="17" t="s">
        <v>16</v>
      </c>
      <c r="J34" s="16">
        <v>1</v>
      </c>
      <c r="K34" s="16">
        <v>2</v>
      </c>
      <c r="L34" s="16">
        <v>3</v>
      </c>
      <c r="M34" s="17" t="s">
        <v>17</v>
      </c>
      <c r="N34" s="19" t="s">
        <v>18</v>
      </c>
      <c r="O34" s="15"/>
      <c r="P34" s="21"/>
      <c r="Q34" s="20"/>
      <c r="R34" s="20"/>
    </row>
    <row r="35" spans="3:18" ht="12.75">
      <c r="C35" s="14" t="s">
        <v>19</v>
      </c>
      <c r="D35" s="22">
        <v>2000</v>
      </c>
      <c r="E35" s="23"/>
      <c r="F35" s="24">
        <v>25000</v>
      </c>
      <c r="G35" s="24"/>
      <c r="H35" s="25">
        <v>20000</v>
      </c>
      <c r="I35" s="26">
        <f>H35/12</f>
        <v>1666.6666666666667</v>
      </c>
      <c r="J35" s="27">
        <f>0.9*606</f>
        <v>545.4</v>
      </c>
      <c r="K35" s="27">
        <f>0.32*(1667-606)</f>
        <v>339.52</v>
      </c>
      <c r="L35" s="27">
        <v>0</v>
      </c>
      <c r="M35" s="28">
        <f>J35+K35+L35</f>
        <v>884.92</v>
      </c>
      <c r="N35" s="29">
        <f>M35*12</f>
        <v>10619.039999999999</v>
      </c>
      <c r="O35" s="46">
        <f>(M35/I35)</f>
        <v>0.530952</v>
      </c>
      <c r="P35" s="20"/>
      <c r="Q35" s="30">
        <f>0.34*H35</f>
        <v>6800.000000000001</v>
      </c>
      <c r="R35" s="31">
        <f>N35-Q35</f>
        <v>3819.039999999998</v>
      </c>
    </row>
    <row r="36" spans="3:18" ht="12.75">
      <c r="C36" s="14" t="s">
        <v>20</v>
      </c>
      <c r="D36" s="32">
        <v>4000</v>
      </c>
      <c r="E36" s="23"/>
      <c r="F36" s="33">
        <v>50000</v>
      </c>
      <c r="G36" s="23"/>
      <c r="H36" s="25">
        <v>40000</v>
      </c>
      <c r="I36" s="26">
        <f>H36/12</f>
        <v>3333.3333333333335</v>
      </c>
      <c r="J36" s="27">
        <f>0.9*606</f>
        <v>545.4</v>
      </c>
      <c r="K36" s="27">
        <f>0.32*(3333-606)</f>
        <v>872.64</v>
      </c>
      <c r="L36" s="27">
        <v>0</v>
      </c>
      <c r="M36" s="28">
        <f>J36+K36+L36</f>
        <v>1418.04</v>
      </c>
      <c r="N36" s="33">
        <f>M36*12</f>
        <v>17016.48</v>
      </c>
      <c r="O36" s="46">
        <f>(M36/I36)</f>
        <v>0.42541199999999996</v>
      </c>
      <c r="P36" s="20"/>
      <c r="Q36" s="30">
        <f>0.34*H36</f>
        <v>13600.000000000002</v>
      </c>
      <c r="R36" s="31">
        <f>N36-Q36</f>
        <v>3416.4799999999977</v>
      </c>
    </row>
    <row r="37" spans="3:18" ht="13.5" thickBot="1">
      <c r="C37" s="34" t="s">
        <v>21</v>
      </c>
      <c r="D37" s="35">
        <v>6000</v>
      </c>
      <c r="E37" s="12"/>
      <c r="F37" s="36">
        <v>100000</v>
      </c>
      <c r="G37" s="12"/>
      <c r="H37" s="37">
        <v>60000</v>
      </c>
      <c r="I37" s="38">
        <f>H37/12</f>
        <v>5000</v>
      </c>
      <c r="J37" s="39">
        <f>0.9*606</f>
        <v>545.4</v>
      </c>
      <c r="K37" s="39">
        <f>0.32*(3653-606)</f>
        <v>975.04</v>
      </c>
      <c r="L37" s="39">
        <f>0.15*(5000-3653)</f>
        <v>202.04999999999998</v>
      </c>
      <c r="M37" s="40">
        <f>J37+K37+L37</f>
        <v>1722.49</v>
      </c>
      <c r="N37" s="41">
        <f>M37*12</f>
        <v>20669.88</v>
      </c>
      <c r="O37" s="47">
        <f>(M37/I37)</f>
        <v>0.344498</v>
      </c>
      <c r="P37" s="8"/>
      <c r="Q37" s="42">
        <f>0.3445*H37</f>
        <v>20670</v>
      </c>
      <c r="R37" s="43">
        <f>N37-Q37</f>
        <v>-0.11999999999898137</v>
      </c>
    </row>
    <row r="38" ht="13.5" thickBot="1"/>
    <row r="39" spans="6:17" ht="12.75">
      <c r="F39" s="3" t="s">
        <v>22</v>
      </c>
      <c r="G39" s="4" t="s">
        <v>23</v>
      </c>
      <c r="H39" s="4"/>
      <c r="I39" s="4"/>
      <c r="J39" s="4"/>
      <c r="K39" s="4"/>
      <c r="L39" s="4"/>
      <c r="M39" s="4"/>
      <c r="N39" s="4"/>
      <c r="O39" s="5"/>
      <c r="P39" s="5"/>
      <c r="Q39" s="5"/>
    </row>
    <row r="40" spans="6:17" ht="13.5" thickBot="1">
      <c r="F40" s="6"/>
      <c r="G40" s="7" t="s">
        <v>28</v>
      </c>
      <c r="H40" s="7"/>
      <c r="I40" s="7"/>
      <c r="J40" s="7"/>
      <c r="K40" s="7"/>
      <c r="L40" s="7"/>
      <c r="M40" s="7"/>
      <c r="N40" s="7"/>
      <c r="O40" s="8"/>
      <c r="P40" s="8"/>
      <c r="Q40" s="8"/>
    </row>
  </sheetData>
  <printOptions/>
  <pageMargins left="0.16" right="0.46" top="1" bottom="3.1" header="0.5" footer="0.5"/>
  <pageSetup fitToHeight="1" fitToWidth="1"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Walter Antoniotti</dc:creator>
  <cp:keywords/>
  <dc:description/>
  <cp:lastModifiedBy> Walter Antoniotti</cp:lastModifiedBy>
  <cp:lastPrinted>2008-12-27T19:13:25Z</cp:lastPrinted>
  <dcterms:created xsi:type="dcterms:W3CDTF">2008-12-23T21:22:05Z</dcterms:created>
  <dcterms:modified xsi:type="dcterms:W3CDTF">2008-12-27T19:30:19Z</dcterms:modified>
  <cp:category/>
  <cp:version/>
  <cp:contentType/>
  <cp:contentStatus/>
</cp:coreProperties>
</file>